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uyoshikawa/Downloads/"/>
    </mc:Choice>
  </mc:AlternateContent>
  <xr:revisionPtr revIDLastSave="0" documentId="13_ncr:1_{49EDB3BF-C924-9B4C-8477-12AF84D429B0}" xr6:coauthVersionLast="47" xr6:coauthVersionMax="47" xr10:uidLastSave="{00000000-0000-0000-0000-000000000000}"/>
  <bookViews>
    <workbookView xWindow="240" yWindow="500" windowWidth="28300" windowHeight="16140" xr2:uid="{DEF92F6D-3C8C-D548-A73A-DF200402CAB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14" i="1" s="1"/>
  <c r="R14" i="1" s="1"/>
  <c r="L23" i="1"/>
  <c r="L19" i="1"/>
  <c r="N14" i="1"/>
  <c r="N8" i="1" s="1"/>
  <c r="M8" i="1" s="1"/>
  <c r="L8" i="1"/>
  <c r="P14" i="1" s="1"/>
  <c r="K14" i="1"/>
  <c r="O14" i="1" s="1"/>
  <c r="K8" i="1"/>
  <c r="L27" i="1" l="1"/>
  <c r="L26" i="1"/>
  <c r="K21" i="1" l="1"/>
  <c r="L28" i="1"/>
  <c r="L29" i="1" s="1"/>
  <c r="K22" i="1"/>
  <c r="L22" i="1" l="1"/>
  <c r="L21" i="1"/>
</calcChain>
</file>

<file path=xl/sharedStrings.xml><?xml version="1.0" encoding="utf-8"?>
<sst xmlns="http://schemas.openxmlformats.org/spreadsheetml/2006/main" count="54" uniqueCount="36">
  <si>
    <t>1W</t>
    <phoneticPr fontId="2"/>
  </si>
  <si>
    <t>5I</t>
    <phoneticPr fontId="2"/>
  </si>
  <si>
    <t>6I</t>
    <phoneticPr fontId="2"/>
  </si>
  <si>
    <t>7I</t>
  </si>
  <si>
    <t>8I</t>
  </si>
  <si>
    <t>9I</t>
  </si>
  <si>
    <t>PW</t>
    <phoneticPr fontId="2"/>
  </si>
  <si>
    <t>現在のクラブ</t>
    <rPh sb="0" eb="2">
      <t>ゲンザイ</t>
    </rPh>
    <phoneticPr fontId="2"/>
  </si>
  <si>
    <t>SW</t>
    <phoneticPr fontId="2"/>
  </si>
  <si>
    <t>ロフト　(度)</t>
    <rPh sb="5" eb="6">
      <t xml:space="preserve">ド </t>
    </rPh>
    <phoneticPr fontId="2"/>
  </si>
  <si>
    <t>飛距離　(ヤード)</t>
    <rPh sb="0" eb="3">
      <t>ヒキョリ</t>
    </rPh>
    <phoneticPr fontId="2"/>
  </si>
  <si>
    <t>シャフト重量</t>
    <rPh sb="4" eb="6">
      <t>ジュウリョウ</t>
    </rPh>
    <phoneticPr fontId="2"/>
  </si>
  <si>
    <t>ヘッド（メーカー、モデル）</t>
    <phoneticPr fontId="2"/>
  </si>
  <si>
    <t>PT</t>
    <phoneticPr fontId="2"/>
  </si>
  <si>
    <t>ドライバー</t>
    <phoneticPr fontId="2"/>
  </si>
  <si>
    <t>FW／UT</t>
    <phoneticPr fontId="2"/>
  </si>
  <si>
    <t>アイアン</t>
    <phoneticPr fontId="2"/>
  </si>
  <si>
    <t>ウェッジ</t>
    <phoneticPr fontId="2"/>
  </si>
  <si>
    <t>パター</t>
    <phoneticPr fontId="2"/>
  </si>
  <si>
    <t>アイアンに合うドライバースペック</t>
    <rPh sb="5" eb="6">
      <t>アワセ</t>
    </rPh>
    <phoneticPr fontId="2"/>
  </si>
  <si>
    <t>シャフトフレックス</t>
    <phoneticPr fontId="2"/>
  </si>
  <si>
    <t>ヘッドスピード</t>
    <phoneticPr fontId="2"/>
  </si>
  <si>
    <t>m/s</t>
    <phoneticPr fontId="2"/>
  </si>
  <si>
    <t>クラブ総重量</t>
    <phoneticPr fontId="2"/>
  </si>
  <si>
    <t>クラブ総重量　(g)</t>
    <rPh sb="3" eb="4">
      <t xml:space="preserve">ソウ </t>
    </rPh>
    <rPh sb="4" eb="6">
      <t>ジュウリョウ</t>
    </rPh>
    <phoneticPr fontId="2"/>
  </si>
  <si>
    <t>アイアンに合うウェッジスペック</t>
    <rPh sb="5" eb="6">
      <t>アワセ</t>
    </rPh>
    <phoneticPr fontId="2"/>
  </si>
  <si>
    <t>差</t>
    <rPh sb="0" eb="1">
      <t xml:space="preserve">サ </t>
    </rPh>
    <phoneticPr fontId="2"/>
  </si>
  <si>
    <t>ドライバーに合うアイアンスペック</t>
    <rPh sb="6" eb="7">
      <t>アワセ</t>
    </rPh>
    <phoneticPr fontId="2"/>
  </si>
  <si>
    <t>簡易診断結果</t>
    <rPh sb="0" eb="4">
      <t>カンイ</t>
    </rPh>
    <rPh sb="4" eb="6">
      <t>k</t>
    </rPh>
    <phoneticPr fontId="2"/>
  </si>
  <si>
    <t>に、入力すると簡易診断結果が出ます。</t>
    <rPh sb="2" eb="4">
      <t>ニュウリョク</t>
    </rPh>
    <rPh sb="7" eb="13">
      <t>カンイ</t>
    </rPh>
    <rPh sb="14" eb="15">
      <t>デマス</t>
    </rPh>
    <phoneticPr fontId="2"/>
  </si>
  <si>
    <t>も、埋めてエクセルデータを返送ください。（無料です。）</t>
    <rPh sb="2" eb="3">
      <t>ウメテ</t>
    </rPh>
    <rPh sb="13" eb="15">
      <t>ヘンソウク</t>
    </rPh>
    <rPh sb="21" eb="23">
      <t>ムリョウ</t>
    </rPh>
    <phoneticPr fontId="2"/>
  </si>
  <si>
    <t>【追加無料特典】</t>
    <rPh sb="1" eb="7">
      <t>ツイカ</t>
    </rPh>
    <phoneticPr fontId="2"/>
  </si>
  <si>
    <t>さらに詳細の診断、おすすめ商品提案が欲しい方</t>
    <rPh sb="6" eb="8">
      <t>シンダn</t>
    </rPh>
    <rPh sb="13" eb="15">
      <t>ショウヒn</t>
    </rPh>
    <rPh sb="15" eb="17">
      <t>テイアn</t>
    </rPh>
    <phoneticPr fontId="2"/>
  </si>
  <si>
    <t>シャフト（材質（カーボン/スチール、メーカー、モデル）</t>
    <rPh sb="5" eb="7">
      <t>ザイシテゥ</t>
    </rPh>
    <phoneticPr fontId="2"/>
  </si>
  <si>
    <t>不明の場合、ご家庭のキッチンスケールで測定ください。</t>
    <rPh sb="0" eb="2">
      <t>フメイ</t>
    </rPh>
    <rPh sb="19" eb="21">
      <t>ソクテイ</t>
    </rPh>
    <phoneticPr fontId="2"/>
  </si>
  <si>
    <t>不明の場合、シャフトに記載の数字でOKです。</t>
    <rPh sb="0" eb="2">
      <t>フメイ</t>
    </rPh>
    <rPh sb="11" eb="13">
      <t>キサイ</t>
    </rPh>
    <rPh sb="14" eb="16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</si>
</sst>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9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3" xfId="0" applyFont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0" fontId="0" fillId="4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</xdr:colOff>
      <xdr:row>25</xdr:row>
      <xdr:rowOff>12700</xdr:rowOff>
    </xdr:from>
    <xdr:to>
      <xdr:col>12</xdr:col>
      <xdr:colOff>0</xdr:colOff>
      <xdr:row>29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478A0D-C3D7-5C84-399B-448F8B3CB202}"/>
            </a:ext>
          </a:extLst>
        </xdr:cNvPr>
        <xdr:cNvSpPr/>
      </xdr:nvSpPr>
      <xdr:spPr>
        <a:xfrm>
          <a:off x="17500600" y="6477000"/>
          <a:ext cx="1549400" cy="1003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8F86-DDAE-764D-B38C-93FE5FFB7118}">
  <dimension ref="A2:R32"/>
  <sheetViews>
    <sheetView tabSelected="1" workbookViewId="0">
      <selection activeCell="C4" sqref="C4"/>
    </sheetView>
  </sheetViews>
  <sheetFormatPr baseColWidth="10" defaultRowHeight="20"/>
  <cols>
    <col min="2" max="2" width="13.85546875" bestFit="1" customWidth="1"/>
    <col min="3" max="3" width="11.7109375" bestFit="1" customWidth="1"/>
    <col min="4" max="4" width="16.42578125" bestFit="1" customWidth="1"/>
    <col min="5" max="5" width="15.42578125" bestFit="1" customWidth="1"/>
    <col min="6" max="6" width="27" bestFit="1" customWidth="1"/>
    <col min="7" max="7" width="50.5703125" bestFit="1" customWidth="1"/>
    <col min="8" max="8" width="17.5703125" bestFit="1" customWidth="1"/>
    <col min="9" max="9" width="12" bestFit="1" customWidth="1"/>
    <col min="12" max="13" width="17.5703125" bestFit="1" customWidth="1"/>
    <col min="14" max="14" width="17.28515625" customWidth="1"/>
    <col min="16" max="16" width="17.5703125" bestFit="1" customWidth="1"/>
    <col min="17" max="17" width="17" customWidth="1"/>
    <col min="18" max="18" width="17.28515625" customWidth="1"/>
  </cols>
  <sheetData>
    <row r="2" spans="1:18">
      <c r="B2" s="24"/>
      <c r="C2" t="s">
        <v>29</v>
      </c>
    </row>
    <row r="4" spans="1:18">
      <c r="B4" t="s">
        <v>21</v>
      </c>
      <c r="C4" s="24">
        <v>45</v>
      </c>
      <c r="D4" t="s">
        <v>22</v>
      </c>
      <c r="K4" s="33" t="s">
        <v>28</v>
      </c>
    </row>
    <row r="6" spans="1:18" ht="21" thickBot="1">
      <c r="B6" t="s">
        <v>7</v>
      </c>
      <c r="K6" s="33" t="s">
        <v>19</v>
      </c>
    </row>
    <row r="7" spans="1:18" ht="21" thickBot="1">
      <c r="B7" s="10"/>
      <c r="C7" s="11" t="s">
        <v>9</v>
      </c>
      <c r="D7" s="11" t="s">
        <v>24</v>
      </c>
      <c r="E7" s="11" t="s">
        <v>10</v>
      </c>
      <c r="F7" s="11" t="s">
        <v>12</v>
      </c>
      <c r="G7" s="11" t="s">
        <v>33</v>
      </c>
      <c r="H7" s="13" t="s">
        <v>20</v>
      </c>
      <c r="I7" s="12" t="s">
        <v>11</v>
      </c>
      <c r="L7" s="15" t="s">
        <v>20</v>
      </c>
      <c r="M7" s="16" t="s">
        <v>11</v>
      </c>
      <c r="N7" s="17" t="s">
        <v>23</v>
      </c>
    </row>
    <row r="8" spans="1:18" ht="21" thickBot="1">
      <c r="A8" t="s">
        <v>14</v>
      </c>
      <c r="B8" s="9" t="s">
        <v>0</v>
      </c>
      <c r="C8" s="21"/>
      <c r="D8" s="22">
        <v>310</v>
      </c>
      <c r="E8" s="21"/>
      <c r="F8" s="18"/>
      <c r="G8" s="18"/>
      <c r="H8" s="29"/>
      <c r="I8" s="30">
        <v>75</v>
      </c>
      <c r="K8" s="15" t="str">
        <f>B8</f>
        <v>1W</v>
      </c>
      <c r="L8" s="16" t="str">
        <f>IF(C4&gt;39.9,IF(C4&gt;44.9,"S or X","SR"),"R")</f>
        <v>S or X</v>
      </c>
      <c r="M8" s="16">
        <f>N8-(D8-I8)</f>
        <v>85</v>
      </c>
      <c r="N8" s="16">
        <f>N14-100</f>
        <v>320</v>
      </c>
      <c r="Q8">
        <f>D8</f>
        <v>310</v>
      </c>
    </row>
    <row r="9" spans="1:18">
      <c r="A9" t="s">
        <v>15</v>
      </c>
      <c r="B9" s="1"/>
      <c r="C9" s="23"/>
      <c r="D9" s="23"/>
      <c r="E9" s="23"/>
      <c r="F9" s="2"/>
      <c r="G9" s="2"/>
      <c r="H9" s="2"/>
      <c r="I9" s="3"/>
    </row>
    <row r="10" spans="1:18">
      <c r="A10" t="s">
        <v>15</v>
      </c>
      <c r="B10" s="1"/>
      <c r="C10" s="23"/>
      <c r="D10" s="23"/>
      <c r="E10" s="23"/>
      <c r="F10" s="2"/>
      <c r="G10" s="2"/>
      <c r="H10" s="2"/>
      <c r="I10" s="3"/>
    </row>
    <row r="11" spans="1:18">
      <c r="A11" t="s">
        <v>15</v>
      </c>
      <c r="B11" s="1"/>
      <c r="C11" s="23"/>
      <c r="D11" s="23"/>
      <c r="E11" s="23"/>
      <c r="F11" s="2"/>
      <c r="G11" s="2"/>
      <c r="H11" s="2"/>
      <c r="I11" s="3"/>
    </row>
    <row r="12" spans="1:18" ht="21" thickBot="1">
      <c r="A12" t="s">
        <v>15</v>
      </c>
      <c r="B12" s="1"/>
      <c r="C12" s="23"/>
      <c r="D12" s="23"/>
      <c r="E12" s="23"/>
      <c r="F12" s="2"/>
      <c r="G12" s="2"/>
      <c r="H12" s="2"/>
      <c r="I12" s="3"/>
      <c r="O12" s="33" t="s">
        <v>27</v>
      </c>
    </row>
    <row r="13" spans="1:18" ht="21" thickBot="1">
      <c r="A13" t="s">
        <v>16</v>
      </c>
      <c r="B13" s="1"/>
      <c r="C13" s="23"/>
      <c r="D13" s="23"/>
      <c r="E13" s="23"/>
      <c r="F13" s="2"/>
      <c r="G13" s="2"/>
      <c r="H13" s="2"/>
      <c r="I13" s="3"/>
      <c r="P13" s="15" t="s">
        <v>20</v>
      </c>
      <c r="Q13" s="17" t="s">
        <v>23</v>
      </c>
      <c r="R13" s="16" t="s">
        <v>26</v>
      </c>
    </row>
    <row r="14" spans="1:18" ht="21" thickBot="1">
      <c r="A14" t="s">
        <v>16</v>
      </c>
      <c r="B14" s="1" t="s">
        <v>1</v>
      </c>
      <c r="C14" s="25"/>
      <c r="D14" s="24">
        <v>420</v>
      </c>
      <c r="E14" s="23"/>
      <c r="F14" s="19"/>
      <c r="G14" s="19"/>
      <c r="H14" s="2"/>
      <c r="I14" s="3"/>
      <c r="K14" t="str">
        <f>B14</f>
        <v>5I</v>
      </c>
      <c r="L14" s="28"/>
      <c r="M14" s="28"/>
      <c r="N14" s="28">
        <f>IF(D14="","",D14)</f>
        <v>420</v>
      </c>
      <c r="O14" s="15" t="str">
        <f>K14</f>
        <v>5I</v>
      </c>
      <c r="P14" s="16" t="str">
        <f>L8</f>
        <v>S or X</v>
      </c>
      <c r="Q14" s="16">
        <f>Q8+100</f>
        <v>410</v>
      </c>
      <c r="R14" s="34">
        <f>Q14-D14</f>
        <v>-10</v>
      </c>
    </row>
    <row r="15" spans="1:18">
      <c r="A15" t="s">
        <v>16</v>
      </c>
      <c r="B15" s="1" t="s">
        <v>2</v>
      </c>
      <c r="C15" s="25"/>
      <c r="D15" s="23"/>
      <c r="E15" s="23"/>
      <c r="F15" s="2"/>
      <c r="G15" s="2"/>
      <c r="H15" s="2"/>
      <c r="I15" s="3"/>
    </row>
    <row r="16" spans="1:18">
      <c r="A16" t="s">
        <v>16</v>
      </c>
      <c r="B16" s="1" t="s">
        <v>3</v>
      </c>
      <c r="C16" s="25"/>
      <c r="D16" s="23"/>
      <c r="E16" s="23"/>
      <c r="F16" s="2"/>
      <c r="G16" s="2"/>
      <c r="H16" s="2"/>
      <c r="I16" s="3"/>
    </row>
    <row r="17" spans="1:12">
      <c r="A17" t="s">
        <v>16</v>
      </c>
      <c r="B17" s="1" t="s">
        <v>4</v>
      </c>
      <c r="C17" s="25"/>
      <c r="D17" s="23"/>
      <c r="E17" s="23"/>
      <c r="F17" s="2"/>
      <c r="G17" s="2"/>
      <c r="H17" s="2"/>
      <c r="I17" s="3"/>
    </row>
    <row r="18" spans="1:12">
      <c r="A18" t="s">
        <v>16</v>
      </c>
      <c r="B18" s="1" t="s">
        <v>5</v>
      </c>
      <c r="C18" s="25"/>
      <c r="D18" s="23"/>
      <c r="E18" s="25"/>
      <c r="F18" s="2"/>
      <c r="G18" s="2"/>
      <c r="H18" s="2"/>
      <c r="I18" s="3"/>
    </row>
    <row r="19" spans="1:12">
      <c r="A19" t="s">
        <v>16</v>
      </c>
      <c r="B19" s="1" t="s">
        <v>6</v>
      </c>
      <c r="C19" s="24">
        <v>42</v>
      </c>
      <c r="D19" s="23"/>
      <c r="E19" s="23"/>
      <c r="F19" s="2"/>
      <c r="G19" s="2"/>
      <c r="H19" s="2"/>
      <c r="I19" s="3"/>
      <c r="K19" t="s">
        <v>6</v>
      </c>
      <c r="L19" s="28">
        <f>IF(C19="","",C19)</f>
        <v>42</v>
      </c>
    </row>
    <row r="20" spans="1:12" ht="21" thickBot="1">
      <c r="A20" t="s">
        <v>17</v>
      </c>
      <c r="B20" s="1"/>
      <c r="C20" s="23"/>
      <c r="D20" s="23"/>
      <c r="E20" s="23"/>
      <c r="F20" s="2"/>
      <c r="G20" s="2"/>
      <c r="H20" s="2"/>
      <c r="I20" s="3"/>
      <c r="K20" s="33" t="s">
        <v>25</v>
      </c>
    </row>
    <row r="21" spans="1:12">
      <c r="A21" t="s">
        <v>17</v>
      </c>
      <c r="B21" s="1"/>
      <c r="C21" s="23"/>
      <c r="D21" s="23"/>
      <c r="E21" s="23"/>
      <c r="F21" s="2"/>
      <c r="G21" s="2"/>
      <c r="H21" s="2"/>
      <c r="I21" s="3"/>
      <c r="K21" s="35" t="str">
        <f>IF(L26&gt;2.6,"GW","")</f>
        <v>GW</v>
      </c>
      <c r="L21" s="36">
        <f>IF(K21="","",L19+L29)</f>
        <v>47</v>
      </c>
    </row>
    <row r="22" spans="1:12">
      <c r="A22" t="s">
        <v>17</v>
      </c>
      <c r="B22" s="1"/>
      <c r="C22" s="23"/>
      <c r="D22" s="23"/>
      <c r="E22" s="23"/>
      <c r="F22" s="2"/>
      <c r="G22" s="2"/>
      <c r="H22" s="2"/>
      <c r="I22" s="3"/>
      <c r="K22" s="37" t="str">
        <f>IF(L26&gt;1,"AW","")</f>
        <v>AW</v>
      </c>
      <c r="L22" s="38">
        <f>IF(K22="","",L19+L29*(L28-1))</f>
        <v>52</v>
      </c>
    </row>
    <row r="23" spans="1:12" ht="21" thickBot="1">
      <c r="A23" t="s">
        <v>17</v>
      </c>
      <c r="B23" s="4" t="s">
        <v>8</v>
      </c>
      <c r="C23" s="26">
        <v>56</v>
      </c>
      <c r="D23" s="27"/>
      <c r="E23" s="27"/>
      <c r="F23" s="20"/>
      <c r="G23" s="20"/>
      <c r="H23" s="14"/>
      <c r="I23" s="5"/>
      <c r="K23" s="39" t="s">
        <v>8</v>
      </c>
      <c r="L23" s="40">
        <f>IF(C23="","",C23)</f>
        <v>56</v>
      </c>
    </row>
    <row r="24" spans="1:12" ht="21" thickBot="1">
      <c r="A24" t="s">
        <v>18</v>
      </c>
      <c r="B24" s="6" t="s">
        <v>13</v>
      </c>
      <c r="C24" s="7"/>
      <c r="D24" s="7"/>
      <c r="E24" s="7"/>
      <c r="F24" s="7"/>
      <c r="G24" s="7"/>
      <c r="H24" s="7"/>
      <c r="I24" s="8"/>
    </row>
    <row r="25" spans="1:12">
      <c r="D25" t="s">
        <v>34</v>
      </c>
      <c r="I25" t="s">
        <v>35</v>
      </c>
    </row>
    <row r="26" spans="1:12">
      <c r="L26" s="31">
        <f>(L23-L19)/4</f>
        <v>3.5</v>
      </c>
    </row>
    <row r="27" spans="1:12">
      <c r="L27" s="31">
        <f>L23-L19</f>
        <v>14</v>
      </c>
    </row>
    <row r="28" spans="1:12">
      <c r="L28" s="31">
        <f>IF(L26&gt;2.7,3,2)</f>
        <v>3</v>
      </c>
    </row>
    <row r="29" spans="1:12">
      <c r="L29" s="31">
        <f>ROUND(L27/L28,0)</f>
        <v>5</v>
      </c>
    </row>
    <row r="30" spans="1:12">
      <c r="K30" s="32" t="s">
        <v>31</v>
      </c>
    </row>
    <row r="31" spans="1:12">
      <c r="K31" s="33" t="s">
        <v>32</v>
      </c>
    </row>
    <row r="32" spans="1:12">
      <c r="K32" s="19"/>
      <c r="L32" t="s">
        <v>30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透</dc:creator>
  <cp:lastModifiedBy>吉川 透</cp:lastModifiedBy>
  <dcterms:created xsi:type="dcterms:W3CDTF">2025-04-13T08:12:40Z</dcterms:created>
  <dcterms:modified xsi:type="dcterms:W3CDTF">2025-04-13T10:58:50Z</dcterms:modified>
</cp:coreProperties>
</file>